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A381D00-3849-44F6-B42D-DA3621C54096}" xr6:coauthVersionLast="47" xr6:coauthVersionMax="47" xr10:uidLastSave="{00000000-0000-0000-0000-000000000000}"/>
  <bookViews>
    <workbookView xWindow="-108" yWindow="-108" windowWidth="46296" windowHeight="25536" firstSheet="6" activeTab="9" xr2:uid="{00000000-000D-0000-FFFF-FFFF00000000}"/>
  </bookViews>
  <sheets>
    <sheet name="相关系数的计算与检验（一元）" sheetId="3" r:id="rId1"/>
    <sheet name="相关系数的计算（二元）" sheetId="2" r:id="rId2"/>
    <sheet name="二元回归" sheetId="4" r:id="rId3"/>
    <sheet name="一元回归" sheetId="5" r:id="rId4"/>
    <sheet name="预测forcast新" sheetId="7" r:id="rId5"/>
    <sheet name="TREND" sheetId="9" r:id="rId6"/>
    <sheet name="LINEST" sheetId="10" r:id="rId7"/>
    <sheet name="商品需求量与价格" sheetId="12" r:id="rId8"/>
    <sheet name="超市销售额" sheetId="14" r:id="rId9"/>
    <sheet name="产品销售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0" l="1" a="1"/>
  <c r="D3" i="10" s="1"/>
  <c r="C3" i="9"/>
  <c r="C4" i="9"/>
  <c r="C5" i="9"/>
  <c r="C6" i="9"/>
  <c r="C7" i="9"/>
  <c r="C8" i="9"/>
  <c r="C9" i="9"/>
  <c r="C10" i="9"/>
  <c r="C11" i="9"/>
  <c r="C2" i="9"/>
  <c r="D3" i="7"/>
  <c r="D4" i="7"/>
  <c r="D5" i="7"/>
  <c r="D6" i="7"/>
  <c r="D7" i="7"/>
  <c r="D8" i="7"/>
  <c r="D9" i="7"/>
  <c r="D10" i="7"/>
  <c r="D11" i="7"/>
  <c r="D2" i="7"/>
  <c r="C3" i="7"/>
  <c r="C4" i="7"/>
  <c r="C5" i="7"/>
  <c r="C6" i="7"/>
  <c r="C7" i="7"/>
  <c r="C8" i="7"/>
  <c r="C9" i="7"/>
  <c r="C10" i="7"/>
  <c r="C11" i="7"/>
  <c r="C2" i="7"/>
  <c r="G11" i="3"/>
  <c r="G10" i="3"/>
  <c r="E7" i="10" l="1"/>
  <c r="E6" i="10"/>
  <c r="D6" i="10"/>
  <c r="E5" i="10"/>
  <c r="E4" i="10"/>
  <c r="D4" i="10"/>
  <c r="E3" i="10"/>
  <c r="D7" i="10"/>
  <c r="D5" i="10"/>
</calcChain>
</file>

<file path=xl/sharedStrings.xml><?xml version="1.0" encoding="utf-8"?>
<sst xmlns="http://schemas.openxmlformats.org/spreadsheetml/2006/main" count="152" uniqueCount="61">
  <si>
    <t>地区编号</t>
  </si>
  <si>
    <t>人口数(万人)x1</t>
  </si>
  <si>
    <t>人口数(万人)x1</t>
    <phoneticPr fontId="3" type="noConversion"/>
  </si>
  <si>
    <t>月人均收入(元)x2</t>
  </si>
  <si>
    <t>月人均收入(元)x2</t>
    <phoneticPr fontId="3" type="noConversion"/>
  </si>
  <si>
    <t>销售额(万元)y</t>
  </si>
  <si>
    <t>销售额(万元)y</t>
    <phoneticPr fontId="3" type="noConversion"/>
  </si>
  <si>
    <t>销售额、人口和月收入数据</t>
    <phoneticPr fontId="3" type="noConversion"/>
  </si>
  <si>
    <t>临界值</t>
    <phoneticPr fontId="3" type="noConversion"/>
  </si>
  <si>
    <t>t统计量</t>
    <phoneticPr fontId="3" type="noConversion"/>
  </si>
  <si>
    <t>SUMMARY OUTPUT</t>
  </si>
  <si>
    <t>回归统计</t>
  </si>
  <si>
    <t>Multiple R</t>
  </si>
  <si>
    <t>R Square</t>
  </si>
  <si>
    <t>Adjusted R Square</t>
  </si>
  <si>
    <t>标准误差</t>
  </si>
  <si>
    <t>观测值</t>
  </si>
  <si>
    <t>方差分析</t>
  </si>
  <si>
    <t>回归分析</t>
  </si>
  <si>
    <t>残差</t>
  </si>
  <si>
    <t>总计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</si>
  <si>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</si>
  <si>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</si>
  <si>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</si>
  <si>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</si>
  <si>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</si>
  <si>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</si>
  <si>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</si>
  <si>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</si>
  <si>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</si>
  <si>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</si>
  <si>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</si>
  <si>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下限 95.0%</t>
  </si>
  <si>
    <t>上限 95.0%</t>
  </si>
  <si>
    <t>PROBABILITY OUTPUT</t>
  </si>
  <si>
    <t>百分比排位</t>
  </si>
  <si>
    <t>汽车销售量（辆）y</t>
  </si>
  <si>
    <t>汽车销售量（辆）y</t>
    <phoneticPr fontId="3" type="noConversion"/>
  </si>
  <si>
    <t>广告费用（万元）x</t>
  </si>
  <si>
    <t>广告费用（万元）x</t>
    <phoneticPr fontId="3" type="noConversion"/>
  </si>
  <si>
    <t>函数预测值</t>
    <phoneticPr fontId="3" type="noConversion"/>
  </si>
  <si>
    <t>回归方程预测值</t>
  </si>
  <si>
    <t>回归方程预测值</t>
    <phoneticPr fontId="3" type="noConversion"/>
  </si>
  <si>
    <t>系数b</t>
    <phoneticPr fontId="3" type="noConversion"/>
  </si>
  <si>
    <t>标准误差b</t>
    <phoneticPr fontId="3" type="noConversion"/>
  </si>
  <si>
    <t>判断系数</t>
    <phoneticPr fontId="3" type="noConversion"/>
  </si>
  <si>
    <t>F统计值</t>
    <phoneticPr fontId="3" type="noConversion"/>
  </si>
  <si>
    <t>回归方程</t>
    <phoneticPr fontId="3" type="noConversion"/>
  </si>
  <si>
    <t>常数a</t>
    <phoneticPr fontId="3" type="noConversion"/>
  </si>
  <si>
    <t>标准误差a</t>
    <phoneticPr fontId="3" type="noConversion"/>
  </si>
  <si>
    <t>对y估计值的标准误差</t>
    <phoneticPr fontId="3" type="noConversion"/>
  </si>
  <si>
    <t>F检定之自由度</t>
    <phoneticPr fontId="3" type="noConversion"/>
  </si>
  <si>
    <t>残差平方</t>
    <phoneticPr fontId="3" type="noConversion"/>
  </si>
  <si>
    <r>
      <t>价格</t>
    </r>
    <r>
      <rPr>
        <b/>
        <sz val="9"/>
        <color rgb="FFFFFFFF"/>
        <rFont val="Verdana"/>
        <family val="2"/>
      </rPr>
      <t>x(</t>
    </r>
    <r>
      <rPr>
        <b/>
        <sz val="9"/>
        <color rgb="FFFFFFFF"/>
        <rFont val="Arial"/>
        <family val="2"/>
      </rPr>
      <t>元</t>
    </r>
    <r>
      <rPr>
        <b/>
        <sz val="9"/>
        <color rgb="FFFFFFFF"/>
        <rFont val="Verdana"/>
        <family val="2"/>
      </rPr>
      <t>)</t>
    </r>
  </si>
  <si>
    <r>
      <t>需求量</t>
    </r>
    <r>
      <rPr>
        <b/>
        <sz val="9"/>
        <color rgb="FFFFFFFF"/>
        <rFont val="Verdana"/>
        <family val="2"/>
      </rPr>
      <t>y(</t>
    </r>
    <r>
      <rPr>
        <b/>
        <sz val="9"/>
        <color rgb="FFFFFFFF"/>
        <rFont val="Arial"/>
        <family val="2"/>
      </rPr>
      <t>吨</t>
    </r>
    <r>
      <rPr>
        <b/>
        <sz val="9"/>
        <color rgb="FFFFFFFF"/>
        <rFont val="Verdana"/>
        <family val="2"/>
      </rPr>
      <t>)</t>
    </r>
  </si>
  <si>
    <t>企业编号</t>
  </si>
  <si>
    <r>
      <t>产品销售额</t>
    </r>
    <r>
      <rPr>
        <b/>
        <sz val="12"/>
        <color rgb="FFFFFFFF"/>
        <rFont val="Verdana"/>
        <family val="2"/>
      </rPr>
      <t>(</t>
    </r>
    <r>
      <rPr>
        <b/>
        <sz val="12"/>
        <color rgb="FFFFFFFF"/>
        <rFont val="Arial"/>
        <family val="2"/>
      </rPr>
      <t>万元</t>
    </r>
    <r>
      <rPr>
        <b/>
        <sz val="12"/>
        <color rgb="FFFFFFFF"/>
        <rFont val="Verdana"/>
        <family val="2"/>
      </rPr>
      <t>)</t>
    </r>
  </si>
  <si>
    <r>
      <t>销售利润</t>
    </r>
    <r>
      <rPr>
        <b/>
        <sz val="12"/>
        <color rgb="FFFFFFFF"/>
        <rFont val="Verdana"/>
        <family val="2"/>
      </rPr>
      <t>(</t>
    </r>
    <r>
      <rPr>
        <b/>
        <sz val="12"/>
        <color rgb="FFFFFFFF"/>
        <rFont val="Arial"/>
        <family val="2"/>
      </rPr>
      <t>万元</t>
    </r>
    <r>
      <rPr>
        <b/>
        <sz val="12"/>
        <color rgb="FFFFFFFF"/>
        <rFont val="Verdana"/>
        <family val="2"/>
      </rPr>
      <t>)</t>
    </r>
  </si>
  <si>
    <t>超市编号</t>
  </si>
  <si>
    <t>超市年销售额（百万元）</t>
  </si>
  <si>
    <t>小区人数（万人）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</si>
</sst>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family val="2"/>
      <charset val="134"/>
      <scheme val="minor"/>
    </font>
    <font>
      <sz val="9"/>
      <color rgb="FF000000"/>
      <name val="NEU-BZ-S92"/>
      <family val="2"/>
    </font>
    <font>
      <sz val="9"/>
      <color rgb="FF000000"/>
      <name val="方正书宋_GBK"/>
      <family val="3"/>
      <charset val="134"/>
    </font>
    <font>
      <sz val="9"/>
      <name val="宋体"/>
      <family val="2"/>
      <charset val="134"/>
      <scheme val="minor"/>
    </font>
    <font>
      <b/>
      <sz val="9"/>
      <color rgb="FFFFFFFF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12"/>
      <color rgb="FFFFFFFF"/>
      <name val="Arial"/>
      <family val="2"/>
    </font>
    <font>
      <b/>
      <sz val="12"/>
      <color rgb="FFFFFFFF"/>
      <name val="Verdana"/>
      <family val="2"/>
    </font>
    <font>
      <sz val="12"/>
      <color rgb="FF000000"/>
      <name val="Verdana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3487C"/>
        <bgColor indexed="64"/>
      </patternFill>
    </fill>
    <fill>
      <patternFill patternType="solid">
        <fgColor rgb="FFCCCFD7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Continuous" vertical="center"/>
    </xf>
    <xf numFmtId="0" fontId="0" fillId="2" borderId="0" xfId="0" applyFill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3" borderId="8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8" fillId="3" borderId="10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9" fillId="4" borderId="11" xfId="0" applyFont="1" applyFill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二元回归!$A$40:$A$49</c:f>
              <c:numCache>
                <c:formatCode>General</c:formatCode>
                <c:ptCount val="10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</c:numCache>
            </c:numRef>
          </c:xVal>
          <c:yVal>
            <c:numRef>
              <c:f>二元回归!$B$40:$B$49</c:f>
              <c:numCache>
                <c:formatCode>General</c:formatCode>
                <c:ptCount val="10"/>
                <c:pt idx="0">
                  <c:v>27</c:v>
                </c:pt>
                <c:pt idx="1">
                  <c:v>32</c:v>
                </c:pt>
                <c:pt idx="2">
                  <c:v>32</c:v>
                </c:pt>
                <c:pt idx="3">
                  <c:v>33</c:v>
                </c:pt>
                <c:pt idx="4">
                  <c:v>36</c:v>
                </c:pt>
                <c:pt idx="5">
                  <c:v>39</c:v>
                </c:pt>
                <c:pt idx="6">
                  <c:v>42</c:v>
                </c:pt>
                <c:pt idx="7">
                  <c:v>45</c:v>
                </c:pt>
                <c:pt idx="8">
                  <c:v>65</c:v>
                </c:pt>
                <c:pt idx="9">
                  <c:v>73.099999999999994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94-4E17-9C49-3375056E4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93376"/>
        <c:axId val="233692256"/>
      </c:scatterChart>
      <c:valAx>
        <c:axId val="23369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3692256"/>
        <c:crosses val="autoZero"/>
        <c:crossBetween val="midCat"/>
      </c:valAx>
      <c:valAx>
        <c:axId val="233692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销售额</a:t>
                </a:r>
                <a:r>
                  <a:rPr lang="en-US" altLang="zh-CN"/>
                  <a:t>(</a:t>
                </a:r>
                <a:r>
                  <a:rPr lang="zh-CN" altLang="en-US"/>
                  <a:t>万元</a:t>
                </a:r>
                <a:r>
                  <a:rPr lang="en-US" altLang="zh-CN"/>
                  <a:t>)y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369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一元回归!$A$39:$A$48</c:f>
              <c:numCache>
                <c:formatCode>General</c:formatCode>
                <c:ptCount val="10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</c:numCache>
            </c:numRef>
          </c:xVal>
          <c:yVal>
            <c:numRef>
              <c:f>一元回归!$B$39:$B$48</c:f>
              <c:numCache>
                <c:formatCode>General</c:formatCode>
                <c:ptCount val="10"/>
                <c:pt idx="0">
                  <c:v>27</c:v>
                </c:pt>
                <c:pt idx="1">
                  <c:v>32</c:v>
                </c:pt>
                <c:pt idx="2">
                  <c:v>32</c:v>
                </c:pt>
                <c:pt idx="3">
                  <c:v>33</c:v>
                </c:pt>
                <c:pt idx="4">
                  <c:v>36</c:v>
                </c:pt>
                <c:pt idx="5">
                  <c:v>39</c:v>
                </c:pt>
                <c:pt idx="6">
                  <c:v>42</c:v>
                </c:pt>
                <c:pt idx="7">
                  <c:v>45</c:v>
                </c:pt>
                <c:pt idx="8">
                  <c:v>65</c:v>
                </c:pt>
                <c:pt idx="9">
                  <c:v>73.099999999999994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98-4C5E-9EB3-69EE8DD73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93936"/>
        <c:axId val="233694496"/>
      </c:scatterChart>
      <c:valAx>
        <c:axId val="23369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3694496"/>
        <c:crosses val="autoZero"/>
        <c:crossBetween val="midCat"/>
      </c:valAx>
      <c:valAx>
        <c:axId val="233694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销售额</a:t>
                </a:r>
                <a:r>
                  <a:rPr lang="en-US" altLang="zh-CN"/>
                  <a:t>(</a:t>
                </a:r>
                <a:r>
                  <a:rPr lang="zh-CN" altLang="en-US"/>
                  <a:t>万元</a:t>
                </a:r>
                <a:r>
                  <a:rPr lang="en-US" altLang="zh-CN"/>
                  <a:t>)y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3693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预测forcast新!$A$39:$A$48</c:f>
              <c:numCache>
                <c:formatCode>General</c:formatCode>
                <c:ptCount val="10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</c:numCache>
            </c:numRef>
          </c:xVal>
          <c:yVal>
            <c:numRef>
              <c:f>预测forcast新!$B$39:$B$48</c:f>
              <c:numCache>
                <c:formatCode>General</c:formatCode>
                <c:ptCount val="10"/>
                <c:pt idx="0">
                  <c:v>1100</c:v>
                </c:pt>
                <c:pt idx="1">
                  <c:v>1250</c:v>
                </c:pt>
                <c:pt idx="2">
                  <c:v>1280</c:v>
                </c:pt>
                <c:pt idx="3">
                  <c:v>1360</c:v>
                </c:pt>
                <c:pt idx="4">
                  <c:v>1480</c:v>
                </c:pt>
                <c:pt idx="5">
                  <c:v>1500</c:v>
                </c:pt>
                <c:pt idx="6">
                  <c:v>1720</c:v>
                </c:pt>
                <c:pt idx="7">
                  <c:v>1800</c:v>
                </c:pt>
                <c:pt idx="8">
                  <c:v>1890</c:v>
                </c:pt>
                <c:pt idx="9">
                  <c:v>2100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4D-4E1F-AD32-5C65345A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43328"/>
        <c:axId val="235043888"/>
      </c:scatterChart>
      <c:valAx>
        <c:axId val="23504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043888"/>
        <c:crosses val="autoZero"/>
        <c:crossBetween val="midCat"/>
      </c:valAx>
      <c:valAx>
        <c:axId val="235043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汽车销售量（辆）</a:t>
                </a:r>
                <a:r>
                  <a:rPr lang="en-US" altLang="zh-CN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043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14</xdr:row>
      <xdr:rowOff>161925</xdr:rowOff>
    </xdr:from>
    <xdr:to>
      <xdr:col>15</xdr:col>
      <xdr:colOff>314325</xdr:colOff>
      <xdr:row>24</xdr:row>
      <xdr:rowOff>161925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14</xdr:row>
      <xdr:rowOff>161925</xdr:rowOff>
    </xdr:from>
    <xdr:to>
      <xdr:col>15</xdr:col>
      <xdr:colOff>314325</xdr:colOff>
      <xdr:row>24</xdr:row>
      <xdr:rowOff>161925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24</xdr:row>
      <xdr:rowOff>28575</xdr:rowOff>
    </xdr:from>
    <xdr:to>
      <xdr:col>15</xdr:col>
      <xdr:colOff>428625</xdr:colOff>
      <xdr:row>34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2"/>
  <sheetViews>
    <sheetView workbookViewId="0">
      <selection activeCell="D12" sqref="A1:D12"/>
    </sheetView>
  </sheetViews>
  <sheetFormatPr defaultRowHeight="14.4"/>
  <cols>
    <col min="7" max="7" width="10" customWidth="1"/>
  </cols>
  <sheetData>
    <row r="1" spans="1:8" ht="15" thickBot="1">
      <c r="A1" s="26" t="s">
        <v>7</v>
      </c>
      <c r="B1" s="26"/>
      <c r="C1" s="26"/>
      <c r="D1" s="26"/>
    </row>
    <row r="2" spans="1:8" ht="22.2" thickBot="1">
      <c r="A2" s="1" t="s">
        <v>0</v>
      </c>
      <c r="B2" s="1" t="s">
        <v>6</v>
      </c>
      <c r="C2" s="1" t="s">
        <v>2</v>
      </c>
      <c r="D2" s="2" t="s">
        <v>4</v>
      </c>
      <c r="F2" s="8"/>
      <c r="G2" s="8" t="s">
        <v>5</v>
      </c>
      <c r="H2" s="8" t="s">
        <v>1</v>
      </c>
    </row>
    <row r="3" spans="1:8">
      <c r="A3" s="3">
        <v>1</v>
      </c>
      <c r="B3" s="3">
        <v>36</v>
      </c>
      <c r="C3" s="3">
        <v>300</v>
      </c>
      <c r="D3" s="4">
        <v>2600</v>
      </c>
      <c r="F3" t="s">
        <v>5</v>
      </c>
      <c r="G3">
        <v>1</v>
      </c>
    </row>
    <row r="4" spans="1:8" ht="15" thickBot="1">
      <c r="A4" s="3">
        <v>2</v>
      </c>
      <c r="B4" s="3">
        <v>45</v>
      </c>
      <c r="C4" s="3">
        <v>380</v>
      </c>
      <c r="D4" s="4">
        <v>3050</v>
      </c>
      <c r="F4" s="7" t="s">
        <v>1</v>
      </c>
      <c r="G4" s="7">
        <v>0.90126367014940556</v>
      </c>
      <c r="H4" s="7">
        <v>1</v>
      </c>
    </row>
    <row r="5" spans="1:8">
      <c r="A5" s="3">
        <v>3</v>
      </c>
      <c r="B5" s="3">
        <v>27</v>
      </c>
      <c r="C5" s="3">
        <v>250</v>
      </c>
      <c r="D5" s="4">
        <v>2050</v>
      </c>
    </row>
    <row r="6" spans="1:8">
      <c r="A6" s="3">
        <v>4</v>
      </c>
      <c r="B6" s="3">
        <v>32</v>
      </c>
      <c r="C6" s="3">
        <v>350</v>
      </c>
      <c r="D6" s="4">
        <v>2210</v>
      </c>
    </row>
    <row r="7" spans="1:8">
      <c r="A7" s="3">
        <v>5</v>
      </c>
      <c r="B7" s="3">
        <v>33</v>
      </c>
      <c r="C7" s="3">
        <v>352</v>
      </c>
      <c r="D7" s="4">
        <v>2310</v>
      </c>
    </row>
    <row r="8" spans="1:8">
      <c r="A8" s="3">
        <v>6</v>
      </c>
      <c r="B8" s="3">
        <v>73.099999999999994</v>
      </c>
      <c r="C8" s="3">
        <v>620</v>
      </c>
      <c r="D8" s="4">
        <v>4120</v>
      </c>
    </row>
    <row r="9" spans="1:8">
      <c r="A9" s="3">
        <v>7</v>
      </c>
      <c r="B9" s="3">
        <v>65</v>
      </c>
      <c r="C9" s="3">
        <v>450</v>
      </c>
      <c r="D9" s="4">
        <v>3690</v>
      </c>
    </row>
    <row r="10" spans="1:8">
      <c r="A10" s="3">
        <v>8</v>
      </c>
      <c r="B10" s="3">
        <v>32</v>
      </c>
      <c r="C10" s="3">
        <v>290</v>
      </c>
      <c r="D10" s="4">
        <v>2120</v>
      </c>
      <c r="F10" t="s">
        <v>8</v>
      </c>
      <c r="G10">
        <f t="shared" ref="G10" si="0">TINV(0.05,10-2)</f>
        <v>2.3060041352041671</v>
      </c>
    </row>
    <row r="11" spans="1:8">
      <c r="A11" s="3">
        <v>9</v>
      </c>
      <c r="B11" s="3">
        <v>42</v>
      </c>
      <c r="C11" s="3">
        <v>300</v>
      </c>
      <c r="D11" s="4">
        <v>2920</v>
      </c>
      <c r="F11" t="s">
        <v>9</v>
      </c>
      <c r="G11">
        <f>G4*SQRT(10-2)/SQRT(1-G4*G4)</f>
        <v>5.8835194533605115</v>
      </c>
    </row>
    <row r="12" spans="1:8" ht="15" thickBot="1">
      <c r="A12" s="5">
        <v>10</v>
      </c>
      <c r="B12" s="5">
        <v>39</v>
      </c>
      <c r="C12" s="5">
        <v>280</v>
      </c>
      <c r="D12" s="6">
        <v>2870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2"/>
  <sheetViews>
    <sheetView workbookViewId="0">
      <selection activeCell="H29" sqref="H29"/>
    </sheetView>
  </sheetViews>
  <sheetFormatPr defaultRowHeight="14.4"/>
  <cols>
    <col min="6" max="6" width="11.77734375" customWidth="1"/>
    <col min="7" max="7" width="14.33203125" customWidth="1"/>
    <col min="8" max="8" width="13" customWidth="1"/>
  </cols>
  <sheetData>
    <row r="1" spans="1:9" ht="15" thickBot="1">
      <c r="A1" s="26" t="s">
        <v>7</v>
      </c>
      <c r="B1" s="26"/>
      <c r="C1" s="26"/>
      <c r="D1" s="26"/>
    </row>
    <row r="2" spans="1:9" ht="22.2" thickBot="1">
      <c r="A2" s="1" t="s">
        <v>0</v>
      </c>
      <c r="B2" s="1" t="s">
        <v>6</v>
      </c>
      <c r="C2" s="1" t="s">
        <v>2</v>
      </c>
      <c r="D2" s="2" t="s">
        <v>4</v>
      </c>
      <c r="F2" s="8"/>
      <c r="G2" s="8" t="s">
        <v>5</v>
      </c>
      <c r="H2" s="8" t="s">
        <v>1</v>
      </c>
    </row>
    <row r="3" spans="1:9">
      <c r="A3" s="3">
        <v>1</v>
      </c>
      <c r="B3" s="3">
        <v>36</v>
      </c>
      <c r="C3" s="3">
        <v>300</v>
      </c>
      <c r="D3" s="4">
        <v>2600</v>
      </c>
      <c r="F3" t="s">
        <v>5</v>
      </c>
      <c r="G3">
        <v>1</v>
      </c>
    </row>
    <row r="4" spans="1:9" ht="15" thickBot="1">
      <c r="A4" s="3">
        <v>2</v>
      </c>
      <c r="B4" s="3">
        <v>45</v>
      </c>
      <c r="C4" s="3">
        <v>380</v>
      </c>
      <c r="D4" s="4">
        <v>3050</v>
      </c>
      <c r="F4" s="7" t="s">
        <v>1</v>
      </c>
      <c r="G4" s="7">
        <v>0.90126367014940556</v>
      </c>
      <c r="H4" s="7">
        <v>1</v>
      </c>
    </row>
    <row r="5" spans="1:9">
      <c r="A5" s="3">
        <v>3</v>
      </c>
      <c r="B5" s="3">
        <v>27</v>
      </c>
      <c r="C5" s="3">
        <v>250</v>
      </c>
      <c r="D5" s="4">
        <v>2050</v>
      </c>
    </row>
    <row r="6" spans="1:9">
      <c r="A6" s="3">
        <v>4</v>
      </c>
      <c r="B6" s="3">
        <v>32</v>
      </c>
      <c r="C6" s="3">
        <v>350</v>
      </c>
      <c r="D6" s="4">
        <v>2210</v>
      </c>
    </row>
    <row r="7" spans="1:9">
      <c r="A7" s="3">
        <v>5</v>
      </c>
      <c r="B7" s="3">
        <v>33</v>
      </c>
      <c r="C7" s="3">
        <v>352</v>
      </c>
      <c r="D7" s="4">
        <v>2310</v>
      </c>
    </row>
    <row r="8" spans="1:9" ht="15" thickBot="1">
      <c r="A8" s="3">
        <v>6</v>
      </c>
      <c r="B8" s="3">
        <v>73.099999999999994</v>
      </c>
      <c r="C8" s="3">
        <v>620</v>
      </c>
      <c r="D8" s="4">
        <v>4120</v>
      </c>
    </row>
    <row r="9" spans="1:9">
      <c r="A9" s="3">
        <v>7</v>
      </c>
      <c r="B9" s="3">
        <v>65</v>
      </c>
      <c r="C9" s="3">
        <v>450</v>
      </c>
      <c r="D9" s="4">
        <v>3690</v>
      </c>
      <c r="F9" s="8"/>
      <c r="G9" s="8" t="s">
        <v>5</v>
      </c>
      <c r="H9" s="8" t="s">
        <v>1</v>
      </c>
      <c r="I9" s="8" t="s">
        <v>3</v>
      </c>
    </row>
    <row r="10" spans="1:9">
      <c r="A10" s="3">
        <v>8</v>
      </c>
      <c r="B10" s="3">
        <v>32</v>
      </c>
      <c r="C10" s="3">
        <v>290</v>
      </c>
      <c r="D10" s="4">
        <v>2120</v>
      </c>
      <c r="F10" t="s">
        <v>5</v>
      </c>
      <c r="G10">
        <v>1</v>
      </c>
    </row>
    <row r="11" spans="1:9">
      <c r="A11" s="3">
        <v>9</v>
      </c>
      <c r="B11" s="3">
        <v>42</v>
      </c>
      <c r="C11" s="3">
        <v>300</v>
      </c>
      <c r="D11" s="4">
        <v>2920</v>
      </c>
      <c r="F11" t="s">
        <v>1</v>
      </c>
      <c r="G11">
        <v>0.90126367014940556</v>
      </c>
      <c r="H11">
        <v>1</v>
      </c>
    </row>
    <row r="12" spans="1:9" ht="15" thickBot="1">
      <c r="A12" s="5">
        <v>10</v>
      </c>
      <c r="B12" s="5">
        <v>39</v>
      </c>
      <c r="C12" s="5">
        <v>280</v>
      </c>
      <c r="D12" s="6">
        <v>2870</v>
      </c>
      <c r="F12" s="7" t="s">
        <v>3</v>
      </c>
      <c r="G12" s="7">
        <v>0.9785772336021249</v>
      </c>
      <c r="H12" s="7">
        <v>0.84014563947472232</v>
      </c>
      <c r="I12" s="7">
        <v>1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9"/>
  <sheetViews>
    <sheetView workbookViewId="0">
      <selection activeCell="H23" sqref="H23"/>
    </sheetView>
  </sheetViews>
  <sheetFormatPr defaultRowHeight="14.4"/>
  <cols>
    <col min="1" max="1" width="17.33203125" customWidth="1"/>
  </cols>
  <sheetData>
    <row r="1" spans="1:4" ht="15" thickBot="1">
      <c r="A1" s="26" t="s">
        <v>7</v>
      </c>
      <c r="B1" s="26"/>
      <c r="C1" s="26"/>
      <c r="D1" s="26"/>
    </row>
    <row r="2" spans="1:4" ht="22.2" thickBot="1">
      <c r="A2" s="1" t="s">
        <v>0</v>
      </c>
      <c r="B2" s="1" t="s">
        <v>6</v>
      </c>
      <c r="C2" s="1" t="s">
        <v>2</v>
      </c>
      <c r="D2" s="2" t="s">
        <v>4</v>
      </c>
    </row>
    <row r="3" spans="1:4">
      <c r="A3" s="3">
        <v>1</v>
      </c>
      <c r="B3" s="3">
        <v>36</v>
      </c>
      <c r="C3" s="3">
        <v>300</v>
      </c>
      <c r="D3" s="4">
        <v>2600</v>
      </c>
    </row>
    <row r="4" spans="1:4">
      <c r="A4" s="3">
        <v>2</v>
      </c>
      <c r="B4" s="3">
        <v>45</v>
      </c>
      <c r="C4" s="3">
        <v>380</v>
      </c>
      <c r="D4" s="4">
        <v>3050</v>
      </c>
    </row>
    <row r="5" spans="1:4">
      <c r="A5" s="3">
        <v>3</v>
      </c>
      <c r="B5" s="3">
        <v>27</v>
      </c>
      <c r="C5" s="3">
        <v>250</v>
      </c>
      <c r="D5" s="4">
        <v>2050</v>
      </c>
    </row>
    <row r="6" spans="1:4">
      <c r="A6" s="3">
        <v>4</v>
      </c>
      <c r="B6" s="3">
        <v>32</v>
      </c>
      <c r="C6" s="3">
        <v>350</v>
      </c>
      <c r="D6" s="4">
        <v>2210</v>
      </c>
    </row>
    <row r="7" spans="1:4">
      <c r="A7" s="3">
        <v>5</v>
      </c>
      <c r="B7" s="3">
        <v>33</v>
      </c>
      <c r="C7" s="3">
        <v>352</v>
      </c>
      <c r="D7" s="4">
        <v>2310</v>
      </c>
    </row>
    <row r="8" spans="1:4">
      <c r="A8" s="3">
        <v>6</v>
      </c>
      <c r="B8" s="3">
        <v>73.099999999999994</v>
      </c>
      <c r="C8" s="3">
        <v>620</v>
      </c>
      <c r="D8" s="4">
        <v>4120</v>
      </c>
    </row>
    <row r="9" spans="1:4">
      <c r="A9" s="3">
        <v>7</v>
      </c>
      <c r="B9" s="3">
        <v>65</v>
      </c>
      <c r="C9" s="3">
        <v>450</v>
      </c>
      <c r="D9" s="4">
        <v>3690</v>
      </c>
    </row>
    <row r="10" spans="1:4">
      <c r="A10" s="3">
        <v>8</v>
      </c>
      <c r="B10" s="3">
        <v>32</v>
      </c>
      <c r="C10" s="3">
        <v>290</v>
      </c>
      <c r="D10" s="4">
        <v>2120</v>
      </c>
    </row>
    <row r="11" spans="1:4">
      <c r="A11" s="3">
        <v>9</v>
      </c>
      <c r="B11" s="3">
        <v>42</v>
      </c>
      <c r="C11" s="3">
        <v>300</v>
      </c>
      <c r="D11" s="4">
        <v>2920</v>
      </c>
    </row>
    <row r="12" spans="1:4" ht="15" thickBot="1">
      <c r="A12" s="5">
        <v>10</v>
      </c>
      <c r="B12" s="5">
        <v>39</v>
      </c>
      <c r="C12" s="5">
        <v>280</v>
      </c>
      <c r="D12" s="6">
        <v>2870</v>
      </c>
    </row>
    <row r="15" spans="1:4">
      <c r="A15" t="s">
        <v>10</v>
      </c>
    </row>
    <row r="16" spans="1:4" ht="15" thickBot="1"/>
    <row r="17" spans="1:9">
      <c r="A17" s="9" t="s">
        <v>11</v>
      </c>
      <c r="B17" s="9"/>
    </row>
    <row r="18" spans="1:9">
      <c r="A18" t="s">
        <v>12</v>
      </c>
      <c r="B18">
        <v>0.98939000714634717</v>
      </c>
    </row>
    <row r="19" spans="1:9">
      <c r="A19" t="s">
        <v>13</v>
      </c>
      <c r="B19" s="10">
        <v>0.97889258624104891</v>
      </c>
    </row>
    <row r="20" spans="1:9">
      <c r="A20" t="s">
        <v>14</v>
      </c>
      <c r="B20" s="10">
        <v>0.97286189659563427</v>
      </c>
    </row>
    <row r="21" spans="1:9">
      <c r="A21" t="s">
        <v>15</v>
      </c>
      <c r="B21">
        <v>2.4889984699175689</v>
      </c>
    </row>
    <row r="22" spans="1:9" ht="15" thickBot="1">
      <c r="A22" s="7" t="s">
        <v>16</v>
      </c>
      <c r="B22" s="7">
        <v>10</v>
      </c>
    </row>
    <row r="24" spans="1:9" ht="15" thickBot="1">
      <c r="A24" t="s">
        <v>17</v>
      </c>
    </row>
    <row r="25" spans="1:9">
      <c r="A25" s="8"/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26</v>
      </c>
    </row>
    <row r="26" spans="1:9">
      <c r="A26" t="s">
        <v>18</v>
      </c>
      <c r="B26">
        <v>2</v>
      </c>
      <c r="C26">
        <v>2011.163206317236</v>
      </c>
      <c r="D26">
        <v>1005.581603158618</v>
      </c>
      <c r="E26">
        <v>162.31851476312423</v>
      </c>
      <c r="F26">
        <v>1.3662261142650749E-6</v>
      </c>
    </row>
    <row r="27" spans="1:9">
      <c r="A27" t="s">
        <v>19</v>
      </c>
      <c r="B27">
        <v>7</v>
      </c>
      <c r="C27">
        <v>43.365793682763986</v>
      </c>
      <c r="D27">
        <v>6.1951133832519982</v>
      </c>
    </row>
    <row r="28" spans="1:9" ht="15" thickBot="1">
      <c r="A28" s="7" t="s">
        <v>20</v>
      </c>
      <c r="B28" s="7">
        <v>9</v>
      </c>
      <c r="C28" s="7">
        <v>2054.529</v>
      </c>
      <c r="D28" s="7"/>
      <c r="E28" s="7"/>
      <c r="F28" s="7"/>
    </row>
    <row r="29" spans="1:9" ht="15" thickBot="1"/>
    <row r="30" spans="1:9">
      <c r="A30" s="8"/>
      <c r="B30" s="8" t="s">
        <v>27</v>
      </c>
      <c r="C30" s="8" t="s">
        <v>15</v>
      </c>
      <c r="D30" s="8" t="s">
        <v>28</v>
      </c>
      <c r="E30" s="8" t="s">
        <v>29</v>
      </c>
      <c r="F30" s="8" t="s">
        <v>30</v>
      </c>
      <c r="G30" s="8" t="s">
        <v>31</v>
      </c>
      <c r="H30" s="8" t="s">
        <v>32</v>
      </c>
      <c r="I30" s="8" t="s">
        <v>33</v>
      </c>
    </row>
    <row r="31" spans="1:9">
      <c r="A31" t="s">
        <v>21</v>
      </c>
      <c r="B31" s="10">
        <v>-17.04649379359082</v>
      </c>
      <c r="C31">
        <v>3.4622183980835906</v>
      </c>
      <c r="D31">
        <v>-4.9235755326776633</v>
      </c>
      <c r="E31" s="10">
        <v>1.706686623423491E-3</v>
      </c>
      <c r="F31">
        <v>-25.233339382010001</v>
      </c>
      <c r="G31">
        <v>-8.8596482051716379</v>
      </c>
      <c r="H31">
        <v>-25.233339382010001</v>
      </c>
      <c r="I31">
        <v>-8.8596482051716379</v>
      </c>
    </row>
    <row r="32" spans="1:9">
      <c r="A32" t="s">
        <v>1</v>
      </c>
      <c r="B32" s="10">
        <v>3.7306880475473987E-2</v>
      </c>
      <c r="C32">
        <v>1.4043648190299136E-2</v>
      </c>
      <c r="D32">
        <v>2.6564949484596374</v>
      </c>
      <c r="E32" s="10">
        <v>3.2632650536307962E-2</v>
      </c>
      <c r="F32">
        <v>4.0989293838555249E-3</v>
      </c>
      <c r="G32">
        <v>7.0514831567092456E-2</v>
      </c>
      <c r="H32">
        <v>4.0989293838555249E-3</v>
      </c>
      <c r="I32">
        <v>7.0514831567092456E-2</v>
      </c>
    </row>
    <row r="33" spans="1:9" ht="15" thickBot="1">
      <c r="A33" s="7" t="s">
        <v>3</v>
      </c>
      <c r="B33" s="12">
        <v>1.6510549780870264E-2</v>
      </c>
      <c r="C33" s="7">
        <v>2.2211156665584613E-3</v>
      </c>
      <c r="D33" s="7">
        <v>7.4334488876271649</v>
      </c>
      <c r="E33" s="12">
        <v>1.4523979223696483E-4</v>
      </c>
      <c r="F33" s="7">
        <v>1.1258445810133452E-2</v>
      </c>
      <c r="G33" s="7">
        <v>2.1762653751607075E-2</v>
      </c>
      <c r="H33" s="7">
        <v>1.1258445810133452E-2</v>
      </c>
      <c r="I33" s="7">
        <v>2.1762653751607075E-2</v>
      </c>
    </row>
    <row r="37" spans="1:9">
      <c r="A37" t="s">
        <v>34</v>
      </c>
    </row>
    <row r="38" spans="1:9" ht="15" thickBot="1"/>
    <row r="39" spans="1:9">
      <c r="A39" s="8" t="s">
        <v>35</v>
      </c>
      <c r="B39" s="8" t="s">
        <v>5</v>
      </c>
    </row>
    <row r="40" spans="1:9">
      <c r="A40">
        <v>5</v>
      </c>
      <c r="B40">
        <v>27</v>
      </c>
    </row>
    <row r="41" spans="1:9">
      <c r="A41">
        <v>15</v>
      </c>
      <c r="B41">
        <v>32</v>
      </c>
    </row>
    <row r="42" spans="1:9">
      <c r="A42">
        <v>25</v>
      </c>
      <c r="B42">
        <v>32</v>
      </c>
    </row>
    <row r="43" spans="1:9">
      <c r="A43">
        <v>35</v>
      </c>
      <c r="B43">
        <v>33</v>
      </c>
    </row>
    <row r="44" spans="1:9">
      <c r="A44">
        <v>45</v>
      </c>
      <c r="B44">
        <v>36</v>
      </c>
    </row>
    <row r="45" spans="1:9">
      <c r="A45">
        <v>55</v>
      </c>
      <c r="B45">
        <v>39</v>
      </c>
    </row>
    <row r="46" spans="1:9">
      <c r="A46">
        <v>65</v>
      </c>
      <c r="B46">
        <v>42</v>
      </c>
    </row>
    <row r="47" spans="1:9">
      <c r="A47">
        <v>75</v>
      </c>
      <c r="B47">
        <v>45</v>
      </c>
    </row>
    <row r="48" spans="1:9">
      <c r="A48">
        <v>85</v>
      </c>
      <c r="B48">
        <v>65</v>
      </c>
    </row>
    <row r="49" spans="1:2" ht="15" thickBot="1">
      <c r="A49" s="7">
        <v>95</v>
      </c>
      <c r="B49" s="7">
        <v>73.099999999999994</v>
      </c>
    </row>
  </sheetData>
  <sortState xmlns:xlrd2="http://schemas.microsoft.com/office/spreadsheetml/2017/richdata2" ref="B40:B49">
    <sortCondition ref="B40"/>
  </sortState>
  <mergeCells count="1">
    <mergeCell ref="A1:D1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48"/>
  <sheetViews>
    <sheetView topLeftCell="A13" workbookViewId="0">
      <selection activeCell="I39" sqref="I39"/>
    </sheetView>
  </sheetViews>
  <sheetFormatPr defaultRowHeight="14.4"/>
  <cols>
    <col min="1" max="1" width="19" customWidth="1"/>
  </cols>
  <sheetData>
    <row r="1" spans="1:4" ht="15" thickBot="1">
      <c r="A1" s="26" t="s">
        <v>7</v>
      </c>
      <c r="B1" s="26"/>
      <c r="C1" s="26"/>
      <c r="D1" s="26"/>
    </row>
    <row r="2" spans="1:4" ht="22.2" thickBot="1">
      <c r="A2" s="1" t="s">
        <v>0</v>
      </c>
      <c r="B2" s="1" t="s">
        <v>6</v>
      </c>
      <c r="C2" s="1" t="s">
        <v>2</v>
      </c>
      <c r="D2" s="2" t="s">
        <v>4</v>
      </c>
    </row>
    <row r="3" spans="1:4">
      <c r="A3" s="3">
        <v>1</v>
      </c>
      <c r="B3" s="3">
        <v>36</v>
      </c>
      <c r="C3" s="3">
        <v>300</v>
      </c>
      <c r="D3" s="4">
        <v>2600</v>
      </c>
    </row>
    <row r="4" spans="1:4">
      <c r="A4" s="3">
        <v>2</v>
      </c>
      <c r="B4" s="3">
        <v>45</v>
      </c>
      <c r="C4" s="3">
        <v>380</v>
      </c>
      <c r="D4" s="4">
        <v>3050</v>
      </c>
    </row>
    <row r="5" spans="1:4">
      <c r="A5" s="3">
        <v>3</v>
      </c>
      <c r="B5" s="3">
        <v>27</v>
      </c>
      <c r="C5" s="3">
        <v>250</v>
      </c>
      <c r="D5" s="4">
        <v>2050</v>
      </c>
    </row>
    <row r="6" spans="1:4">
      <c r="A6" s="3">
        <v>4</v>
      </c>
      <c r="B6" s="3">
        <v>32</v>
      </c>
      <c r="C6" s="3">
        <v>350</v>
      </c>
      <c r="D6" s="4">
        <v>2210</v>
      </c>
    </row>
    <row r="7" spans="1:4">
      <c r="A7" s="3">
        <v>5</v>
      </c>
      <c r="B7" s="3">
        <v>33</v>
      </c>
      <c r="C7" s="3">
        <v>352</v>
      </c>
      <c r="D7" s="4">
        <v>2310</v>
      </c>
    </row>
    <row r="8" spans="1:4">
      <c r="A8" s="3">
        <v>6</v>
      </c>
      <c r="B8" s="3">
        <v>73.099999999999994</v>
      </c>
      <c r="C8" s="3">
        <v>620</v>
      </c>
      <c r="D8" s="4">
        <v>4120</v>
      </c>
    </row>
    <row r="9" spans="1:4">
      <c r="A9" s="3">
        <v>7</v>
      </c>
      <c r="B9" s="3">
        <v>65</v>
      </c>
      <c r="C9" s="3">
        <v>450</v>
      </c>
      <c r="D9" s="4">
        <v>3690</v>
      </c>
    </row>
    <row r="10" spans="1:4">
      <c r="A10" s="3">
        <v>8</v>
      </c>
      <c r="B10" s="3">
        <v>32</v>
      </c>
      <c r="C10" s="3">
        <v>290</v>
      </c>
      <c r="D10" s="4">
        <v>2120</v>
      </c>
    </row>
    <row r="11" spans="1:4">
      <c r="A11" s="3">
        <v>9</v>
      </c>
      <c r="B11" s="3">
        <v>42</v>
      </c>
      <c r="C11" s="3">
        <v>300</v>
      </c>
      <c r="D11" s="4">
        <v>2920</v>
      </c>
    </row>
    <row r="12" spans="1:4" ht="15" thickBot="1">
      <c r="A12" s="5">
        <v>10</v>
      </c>
      <c r="B12" s="5">
        <v>39</v>
      </c>
      <c r="C12" s="5">
        <v>280</v>
      </c>
      <c r="D12" s="6">
        <v>2870</v>
      </c>
    </row>
    <row r="15" spans="1:4">
      <c r="A15" t="s">
        <v>10</v>
      </c>
    </row>
    <row r="16" spans="1:4" ht="15" thickBot="1"/>
    <row r="17" spans="1:9">
      <c r="A17" s="9" t="s">
        <v>11</v>
      </c>
      <c r="B17" s="9"/>
    </row>
    <row r="18" spans="1:9">
      <c r="A18" t="s">
        <v>12</v>
      </c>
      <c r="B18">
        <v>0.90126367014940545</v>
      </c>
    </row>
    <row r="19" spans="1:9">
      <c r="A19" t="s">
        <v>13</v>
      </c>
      <c r="B19">
        <v>0.81227620313117632</v>
      </c>
    </row>
    <row r="20" spans="1:9">
      <c r="A20" s="10" t="s">
        <v>14</v>
      </c>
      <c r="B20" s="10">
        <v>0.78881072852257339</v>
      </c>
    </row>
    <row r="21" spans="1:9">
      <c r="A21" t="s">
        <v>15</v>
      </c>
      <c r="B21">
        <v>6.9433780022506637</v>
      </c>
    </row>
    <row r="22" spans="1:9" ht="15" thickBot="1">
      <c r="A22" s="7" t="s">
        <v>16</v>
      </c>
      <c r="B22" s="7">
        <v>10</v>
      </c>
    </row>
    <row r="24" spans="1:9" ht="15" thickBot="1">
      <c r="A24" t="s">
        <v>17</v>
      </c>
    </row>
    <row r="25" spans="1:9">
      <c r="A25" s="8"/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26</v>
      </c>
    </row>
    <row r="26" spans="1:9">
      <c r="A26" t="s">
        <v>18</v>
      </c>
      <c r="B26">
        <v>1</v>
      </c>
      <c r="C26">
        <v>1668.8450153428926</v>
      </c>
      <c r="D26">
        <v>1668.8450153428926</v>
      </c>
      <c r="E26">
        <v>34.615801158071534</v>
      </c>
      <c r="F26">
        <v>3.6853398735241856E-4</v>
      </c>
    </row>
    <row r="27" spans="1:9">
      <c r="A27" t="s">
        <v>19</v>
      </c>
      <c r="B27">
        <v>8</v>
      </c>
      <c r="C27">
        <v>385.68398465710737</v>
      </c>
      <c r="D27">
        <v>48.210498082138422</v>
      </c>
    </row>
    <row r="28" spans="1:9" ht="15" thickBot="1">
      <c r="A28" s="7" t="s">
        <v>20</v>
      </c>
      <c r="B28" s="7">
        <v>9</v>
      </c>
      <c r="C28" s="7">
        <v>2054.529</v>
      </c>
      <c r="D28" s="7"/>
      <c r="E28" s="7"/>
      <c r="F28" s="7"/>
    </row>
    <row r="29" spans="1:9" ht="15" thickBot="1"/>
    <row r="30" spans="1:9">
      <c r="A30" s="8"/>
      <c r="B30" s="8" t="s">
        <v>27</v>
      </c>
      <c r="C30" s="8" t="s">
        <v>15</v>
      </c>
      <c r="D30" s="8" t="s">
        <v>28</v>
      </c>
      <c r="E30" s="11" t="s">
        <v>29</v>
      </c>
      <c r="F30" s="8" t="s">
        <v>30</v>
      </c>
      <c r="G30" s="8" t="s">
        <v>31</v>
      </c>
      <c r="H30" s="8" t="s">
        <v>32</v>
      </c>
      <c r="I30" s="8" t="s">
        <v>33</v>
      </c>
    </row>
    <row r="31" spans="1:9">
      <c r="A31" t="s">
        <v>21</v>
      </c>
      <c r="B31">
        <v>-2.2442816259870142</v>
      </c>
      <c r="C31">
        <v>7.9009456203933777</v>
      </c>
      <c r="D31">
        <v>-0.28405228105788105</v>
      </c>
      <c r="E31" s="10">
        <v>0.78358359136861155</v>
      </c>
      <c r="F31">
        <v>-20.463894898637395</v>
      </c>
      <c r="G31">
        <v>15.975331646663367</v>
      </c>
      <c r="H31">
        <v>-20.463894898637395</v>
      </c>
      <c r="I31">
        <v>15.975331646663367</v>
      </c>
    </row>
    <row r="32" spans="1:9" ht="15" thickBot="1">
      <c r="A32" s="7" t="s">
        <v>1</v>
      </c>
      <c r="B32" s="7">
        <v>0.12501198663490207</v>
      </c>
      <c r="C32" s="7">
        <v>2.1247824134158096E-2</v>
      </c>
      <c r="D32" s="7">
        <v>5.8835194533605089</v>
      </c>
      <c r="E32" s="12">
        <v>3.6853398735241818E-4</v>
      </c>
      <c r="F32" s="7">
        <v>7.6014416317442601E-2</v>
      </c>
      <c r="G32" s="7">
        <v>0.17400955695236153</v>
      </c>
      <c r="H32" s="7">
        <v>7.6014416317442601E-2</v>
      </c>
      <c r="I32" s="7">
        <v>0.17400955695236153</v>
      </c>
    </row>
    <row r="36" spans="1:2">
      <c r="A36" t="s">
        <v>34</v>
      </c>
    </row>
    <row r="37" spans="1:2" ht="15" thickBot="1"/>
    <row r="38" spans="1:2">
      <c r="A38" s="8" t="s">
        <v>35</v>
      </c>
      <c r="B38" s="8" t="s">
        <v>5</v>
      </c>
    </row>
    <row r="39" spans="1:2">
      <c r="A39">
        <v>5</v>
      </c>
      <c r="B39">
        <v>27</v>
      </c>
    </row>
    <row r="40" spans="1:2">
      <c r="A40">
        <v>15</v>
      </c>
      <c r="B40">
        <v>32</v>
      </c>
    </row>
    <row r="41" spans="1:2">
      <c r="A41">
        <v>25</v>
      </c>
      <c r="B41">
        <v>32</v>
      </c>
    </row>
    <row r="42" spans="1:2">
      <c r="A42">
        <v>35</v>
      </c>
      <c r="B42">
        <v>33</v>
      </c>
    </row>
    <row r="43" spans="1:2">
      <c r="A43">
        <v>45</v>
      </c>
      <c r="B43">
        <v>36</v>
      </c>
    </row>
    <row r="44" spans="1:2">
      <c r="A44">
        <v>55</v>
      </c>
      <c r="B44">
        <v>39</v>
      </c>
    </row>
    <row r="45" spans="1:2">
      <c r="A45">
        <v>65</v>
      </c>
      <c r="B45">
        <v>42</v>
      </c>
    </row>
    <row r="46" spans="1:2">
      <c r="A46">
        <v>75</v>
      </c>
      <c r="B46">
        <v>45</v>
      </c>
    </row>
    <row r="47" spans="1:2">
      <c r="A47">
        <v>85</v>
      </c>
      <c r="B47">
        <v>65</v>
      </c>
    </row>
    <row r="48" spans="1:2" ht="15" thickBot="1">
      <c r="A48" s="7">
        <v>95</v>
      </c>
      <c r="B48" s="7">
        <v>73.099999999999994</v>
      </c>
    </row>
  </sheetData>
  <sortState xmlns:xlrd2="http://schemas.microsoft.com/office/spreadsheetml/2017/richdata2" ref="B39:B48">
    <sortCondition ref="B39"/>
  </sortState>
  <mergeCells count="1">
    <mergeCell ref="A1:D1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48"/>
  <sheetViews>
    <sheetView workbookViewId="0">
      <selection activeCell="I19" sqref="I19"/>
    </sheetView>
  </sheetViews>
  <sheetFormatPr defaultRowHeight="14.4"/>
  <cols>
    <col min="1" max="1" width="18.109375" customWidth="1"/>
    <col min="2" max="2" width="16.6640625" customWidth="1"/>
    <col min="3" max="3" width="11.77734375" customWidth="1"/>
    <col min="4" max="4" width="16.21875" customWidth="1"/>
  </cols>
  <sheetData>
    <row r="1" spans="1:4">
      <c r="A1" t="s">
        <v>37</v>
      </c>
      <c r="B1" t="s">
        <v>39</v>
      </c>
      <c r="C1" t="s">
        <v>40</v>
      </c>
      <c r="D1" t="s">
        <v>42</v>
      </c>
    </row>
    <row r="2" spans="1:4">
      <c r="A2">
        <v>1100</v>
      </c>
      <c r="B2">
        <v>385</v>
      </c>
      <c r="C2">
        <f>FORECAST(B2,$A$2:$A$11,$B$2:$B$11)</f>
        <v>1162.7389912813155</v>
      </c>
      <c r="D2">
        <f>$B$31+B2*$B$32</f>
        <v>1162.7389912813155</v>
      </c>
    </row>
    <row r="3" spans="1:4">
      <c r="A3">
        <v>1250</v>
      </c>
      <c r="B3">
        <v>420</v>
      </c>
      <c r="C3">
        <f t="shared" ref="C3:C11" si="0">FORECAST(B3,$A$2:$A$11,$B$2:$B$11)</f>
        <v>1232.7864474119856</v>
      </c>
      <c r="D3">
        <f t="shared" ref="D3:D11" si="1">$B$31+B3*$B$32</f>
        <v>1232.7864474119856</v>
      </c>
    </row>
    <row r="4" spans="1:4">
      <c r="A4">
        <v>1280</v>
      </c>
      <c r="B4">
        <v>406</v>
      </c>
      <c r="C4">
        <f t="shared" si="0"/>
        <v>1204.7674649597175</v>
      </c>
      <c r="D4">
        <f t="shared" si="1"/>
        <v>1204.7674649597175</v>
      </c>
    </row>
    <row r="5" spans="1:4">
      <c r="A5">
        <v>1360</v>
      </c>
      <c r="B5">
        <v>490</v>
      </c>
      <c r="C5">
        <f t="shared" si="0"/>
        <v>1372.8813596733253</v>
      </c>
      <c r="D5">
        <f t="shared" si="1"/>
        <v>1372.8813596733253</v>
      </c>
    </row>
    <row r="6" spans="1:4">
      <c r="A6">
        <v>1480</v>
      </c>
      <c r="B6">
        <v>525</v>
      </c>
      <c r="C6">
        <f t="shared" si="0"/>
        <v>1442.9288158039951</v>
      </c>
      <c r="D6">
        <f t="shared" si="1"/>
        <v>1442.9288158039951</v>
      </c>
    </row>
    <row r="7" spans="1:4">
      <c r="A7">
        <v>1500</v>
      </c>
      <c r="B7">
        <v>602</v>
      </c>
      <c r="C7">
        <f t="shared" si="0"/>
        <v>1597.0332192914691</v>
      </c>
      <c r="D7">
        <f t="shared" si="1"/>
        <v>1597.0332192914689</v>
      </c>
    </row>
    <row r="8" spans="1:4">
      <c r="A8">
        <v>1720</v>
      </c>
      <c r="B8">
        <v>651</v>
      </c>
      <c r="C8">
        <f t="shared" si="0"/>
        <v>1695.0996578744068</v>
      </c>
      <c r="D8">
        <f t="shared" si="1"/>
        <v>1695.0996578744068</v>
      </c>
    </row>
    <row r="9" spans="1:4">
      <c r="A9">
        <v>1800</v>
      </c>
      <c r="B9">
        <v>735</v>
      </c>
      <c r="C9">
        <f t="shared" si="0"/>
        <v>1863.2135525880146</v>
      </c>
      <c r="D9">
        <f t="shared" si="1"/>
        <v>1863.2135525880146</v>
      </c>
    </row>
    <row r="10" spans="1:4">
      <c r="A10">
        <v>1890</v>
      </c>
      <c r="B10">
        <v>721</v>
      </c>
      <c r="C10">
        <f t="shared" si="0"/>
        <v>1835.1945701357467</v>
      </c>
      <c r="D10">
        <f t="shared" si="1"/>
        <v>1835.1945701357465</v>
      </c>
    </row>
    <row r="11" spans="1:4">
      <c r="A11">
        <v>2100</v>
      </c>
      <c r="B11">
        <v>840</v>
      </c>
      <c r="C11">
        <f t="shared" si="0"/>
        <v>2073.3559209800242</v>
      </c>
      <c r="D11">
        <f t="shared" si="1"/>
        <v>2073.3559209800242</v>
      </c>
    </row>
    <row r="15" spans="1:4">
      <c r="A15" t="s">
        <v>10</v>
      </c>
    </row>
    <row r="16" spans="1:4" ht="15" thickBot="1"/>
    <row r="17" spans="1:9">
      <c r="A17" s="9" t="s">
        <v>11</v>
      </c>
      <c r="B17" s="9"/>
    </row>
    <row r="18" spans="1:9">
      <c r="A18" t="s">
        <v>12</v>
      </c>
      <c r="B18">
        <v>0.98398607217227474</v>
      </c>
    </row>
    <row r="19" spans="1:9">
      <c r="A19" t="s">
        <v>13</v>
      </c>
      <c r="B19">
        <v>0.96822859022902097</v>
      </c>
    </row>
    <row r="20" spans="1:9">
      <c r="A20" t="s">
        <v>14</v>
      </c>
      <c r="B20">
        <v>0.96425716400764849</v>
      </c>
    </row>
    <row r="21" spans="1:9">
      <c r="A21" t="s">
        <v>15</v>
      </c>
      <c r="B21">
        <v>60.392044051013308</v>
      </c>
    </row>
    <row r="22" spans="1:9" ht="15" thickBot="1">
      <c r="A22" s="7" t="s">
        <v>16</v>
      </c>
      <c r="B22" s="7">
        <v>10</v>
      </c>
    </row>
    <row r="24" spans="1:9" ht="15" thickBot="1">
      <c r="A24" t="s">
        <v>17</v>
      </c>
    </row>
    <row r="25" spans="1:9">
      <c r="A25" s="8"/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26</v>
      </c>
    </row>
    <row r="26" spans="1:9">
      <c r="A26" t="s">
        <v>18</v>
      </c>
      <c r="B26">
        <v>1</v>
      </c>
      <c r="C26">
        <v>889182.40812272369</v>
      </c>
      <c r="D26">
        <v>889182.40812272369</v>
      </c>
      <c r="E26">
        <v>243.79871015064165</v>
      </c>
      <c r="F26">
        <v>2.822274328133805E-7</v>
      </c>
    </row>
    <row r="27" spans="1:9">
      <c r="A27" t="s">
        <v>19</v>
      </c>
      <c r="B27">
        <v>8</v>
      </c>
      <c r="C27">
        <v>29177.591877276252</v>
      </c>
      <c r="D27">
        <v>3647.1989846595316</v>
      </c>
    </row>
    <row r="28" spans="1:9" ht="15" thickBot="1">
      <c r="A28" s="7" t="s">
        <v>20</v>
      </c>
      <c r="B28" s="7">
        <v>9</v>
      </c>
      <c r="C28" s="7">
        <v>918360</v>
      </c>
      <c r="D28" s="7"/>
      <c r="E28" s="7"/>
      <c r="F28" s="7"/>
    </row>
    <row r="29" spans="1:9" ht="15" thickBot="1"/>
    <row r="30" spans="1:9">
      <c r="A30" s="8"/>
      <c r="B30" s="8" t="s">
        <v>27</v>
      </c>
      <c r="C30" s="8" t="s">
        <v>15</v>
      </c>
      <c r="D30" s="8" t="s">
        <v>28</v>
      </c>
      <c r="E30" s="8" t="s">
        <v>29</v>
      </c>
      <c r="F30" s="8" t="s">
        <v>30</v>
      </c>
      <c r="G30" s="8" t="s">
        <v>31</v>
      </c>
      <c r="H30" s="8" t="s">
        <v>32</v>
      </c>
      <c r="I30" s="8" t="s">
        <v>33</v>
      </c>
    </row>
    <row r="31" spans="1:9">
      <c r="A31" t="s">
        <v>21</v>
      </c>
      <c r="B31">
        <v>392.21697384394679</v>
      </c>
      <c r="C31">
        <v>76.445871143913052</v>
      </c>
      <c r="D31">
        <v>5.1306495429371113</v>
      </c>
      <c r="E31">
        <v>8.953707491230579E-4</v>
      </c>
      <c r="F31">
        <v>215.93247886679836</v>
      </c>
      <c r="G31">
        <v>568.50146882109516</v>
      </c>
      <c r="H31">
        <v>215.93247886679836</v>
      </c>
      <c r="I31">
        <v>568.50146882109516</v>
      </c>
    </row>
    <row r="32" spans="1:9" ht="15" thickBot="1">
      <c r="A32" s="7" t="s">
        <v>38</v>
      </c>
      <c r="B32" s="7">
        <v>2.0013558894477113</v>
      </c>
      <c r="C32" s="7">
        <v>0.12817656293460183</v>
      </c>
      <c r="D32" s="7">
        <v>15.614054891367635</v>
      </c>
      <c r="E32" s="7">
        <v>2.8222743281338108E-7</v>
      </c>
      <c r="F32" s="7">
        <v>1.7057802052842623</v>
      </c>
      <c r="G32" s="7">
        <v>2.2969315736111602</v>
      </c>
      <c r="H32" s="7">
        <v>1.7057802052842623</v>
      </c>
      <c r="I32" s="7">
        <v>2.2969315736111602</v>
      </c>
    </row>
    <row r="36" spans="1:2">
      <c r="A36" t="s">
        <v>34</v>
      </c>
    </row>
    <row r="37" spans="1:2" ht="15" thickBot="1"/>
    <row r="38" spans="1:2">
      <c r="A38" s="8" t="s">
        <v>35</v>
      </c>
      <c r="B38" s="8" t="s">
        <v>36</v>
      </c>
    </row>
    <row r="39" spans="1:2">
      <c r="A39">
        <v>5</v>
      </c>
      <c r="B39">
        <v>1100</v>
      </c>
    </row>
    <row r="40" spans="1:2">
      <c r="A40">
        <v>15</v>
      </c>
      <c r="B40">
        <v>1250</v>
      </c>
    </row>
    <row r="41" spans="1:2">
      <c r="A41">
        <v>25</v>
      </c>
      <c r="B41">
        <v>1280</v>
      </c>
    </row>
    <row r="42" spans="1:2">
      <c r="A42">
        <v>35</v>
      </c>
      <c r="B42">
        <v>1360</v>
      </c>
    </row>
    <row r="43" spans="1:2">
      <c r="A43">
        <v>45</v>
      </c>
      <c r="B43">
        <v>1480</v>
      </c>
    </row>
    <row r="44" spans="1:2">
      <c r="A44">
        <v>55</v>
      </c>
      <c r="B44">
        <v>1500</v>
      </c>
    </row>
    <row r="45" spans="1:2">
      <c r="A45">
        <v>65</v>
      </c>
      <c r="B45">
        <v>1720</v>
      </c>
    </row>
    <row r="46" spans="1:2">
      <c r="A46">
        <v>75</v>
      </c>
      <c r="B46">
        <v>1800</v>
      </c>
    </row>
    <row r="47" spans="1:2">
      <c r="A47">
        <v>85</v>
      </c>
      <c r="B47">
        <v>1890</v>
      </c>
    </row>
    <row r="48" spans="1:2" ht="15" thickBot="1">
      <c r="A48" s="7">
        <v>95</v>
      </c>
      <c r="B48" s="7">
        <v>2100</v>
      </c>
    </row>
  </sheetData>
  <sortState xmlns:xlrd2="http://schemas.microsoft.com/office/spreadsheetml/2017/richdata2" ref="B39:B48">
    <sortCondition ref="B39"/>
  </sortState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1"/>
  <sheetViews>
    <sheetView workbookViewId="0">
      <selection sqref="A1:D11"/>
    </sheetView>
  </sheetViews>
  <sheetFormatPr defaultRowHeight="14.4"/>
  <cols>
    <col min="1" max="1" width="17.44140625" customWidth="1"/>
    <col min="2" max="2" width="17" customWidth="1"/>
    <col min="3" max="3" width="12.109375" customWidth="1"/>
    <col min="4" max="4" width="16.21875" customWidth="1"/>
  </cols>
  <sheetData>
    <row r="1" spans="1:4">
      <c r="A1" t="s">
        <v>37</v>
      </c>
      <c r="B1" t="s">
        <v>39</v>
      </c>
      <c r="C1" t="s">
        <v>40</v>
      </c>
      <c r="D1" t="s">
        <v>41</v>
      </c>
    </row>
    <row r="2" spans="1:4">
      <c r="A2">
        <v>1100</v>
      </c>
      <c r="B2">
        <v>385</v>
      </c>
      <c r="C2">
        <f>TREND($A$2:$A$11,$B$2:$B$11,B2)</f>
        <v>1162.7389912813155</v>
      </c>
      <c r="D2">
        <v>1162.7389912813155</v>
      </c>
    </row>
    <row r="3" spans="1:4">
      <c r="A3">
        <v>1250</v>
      </c>
      <c r="B3">
        <v>420</v>
      </c>
      <c r="C3">
        <f t="shared" ref="C3:C11" si="0">TREND($A$2:$A$11,$B$2:$B$11,B3)</f>
        <v>1232.7864474119856</v>
      </c>
      <c r="D3">
        <v>1232.7864474119856</v>
      </c>
    </row>
    <row r="4" spans="1:4">
      <c r="A4">
        <v>1280</v>
      </c>
      <c r="B4">
        <v>406</v>
      </c>
      <c r="C4">
        <f t="shared" si="0"/>
        <v>1204.7674649597175</v>
      </c>
      <c r="D4">
        <v>1204.7674649597175</v>
      </c>
    </row>
    <row r="5" spans="1:4">
      <c r="A5">
        <v>1360</v>
      </c>
      <c r="B5">
        <v>490</v>
      </c>
      <c r="C5">
        <f t="shared" si="0"/>
        <v>1372.8813596733253</v>
      </c>
      <c r="D5">
        <v>1372.8813596733253</v>
      </c>
    </row>
    <row r="6" spans="1:4">
      <c r="A6">
        <v>1480</v>
      </c>
      <c r="B6">
        <v>525</v>
      </c>
      <c r="C6">
        <f t="shared" si="0"/>
        <v>1442.9288158039951</v>
      </c>
      <c r="D6">
        <v>1442.9288158039951</v>
      </c>
    </row>
    <row r="7" spans="1:4">
      <c r="A7">
        <v>1500</v>
      </c>
      <c r="B7">
        <v>602</v>
      </c>
      <c r="C7">
        <f t="shared" si="0"/>
        <v>1597.0332192914689</v>
      </c>
      <c r="D7">
        <v>1597.0332192914689</v>
      </c>
    </row>
    <row r="8" spans="1:4">
      <c r="A8">
        <v>1720</v>
      </c>
      <c r="B8">
        <v>651</v>
      </c>
      <c r="C8">
        <f t="shared" si="0"/>
        <v>1695.0996578744068</v>
      </c>
      <c r="D8">
        <v>1695.0996578744068</v>
      </c>
    </row>
    <row r="9" spans="1:4">
      <c r="A9">
        <v>1800</v>
      </c>
      <c r="B9">
        <v>735</v>
      </c>
      <c r="C9">
        <f t="shared" si="0"/>
        <v>1863.2135525880146</v>
      </c>
      <c r="D9">
        <v>1863.2135525880146</v>
      </c>
    </row>
    <row r="10" spans="1:4">
      <c r="A10">
        <v>1890</v>
      </c>
      <c r="B10">
        <v>721</v>
      </c>
      <c r="C10">
        <f t="shared" si="0"/>
        <v>1835.1945701357465</v>
      </c>
      <c r="D10">
        <v>1835.1945701357465</v>
      </c>
    </row>
    <row r="11" spans="1:4">
      <c r="A11">
        <v>2100</v>
      </c>
      <c r="B11">
        <v>840</v>
      </c>
      <c r="C11">
        <f t="shared" si="0"/>
        <v>2073.3559209800242</v>
      </c>
      <c r="D11">
        <v>2073.3559209800242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11"/>
  <sheetViews>
    <sheetView workbookViewId="0">
      <selection activeCell="J14" sqref="J14"/>
    </sheetView>
  </sheetViews>
  <sheetFormatPr defaultRowHeight="14.4"/>
  <cols>
    <col min="1" max="2" width="17.109375" customWidth="1"/>
    <col min="3" max="3" width="7.77734375" customWidth="1"/>
    <col min="4" max="4" width="17.21875" customWidth="1"/>
    <col min="5" max="5" width="12.6640625" customWidth="1"/>
  </cols>
  <sheetData>
    <row r="1" spans="1:6">
      <c r="A1" t="s">
        <v>37</v>
      </c>
      <c r="B1" t="s">
        <v>39</v>
      </c>
    </row>
    <row r="2" spans="1:6">
      <c r="A2">
        <v>1100</v>
      </c>
      <c r="B2">
        <v>385</v>
      </c>
    </row>
    <row r="3" spans="1:6">
      <c r="A3">
        <v>1250</v>
      </c>
      <c r="B3">
        <v>420</v>
      </c>
      <c r="C3" t="s">
        <v>43</v>
      </c>
      <c r="D3">
        <f t="array" ref="D3:E7">LINEST(A2:A11,B2:B11,,TRUE)</f>
        <v>2.0013558894477113</v>
      </c>
      <c r="E3">
        <v>392.21697384394679</v>
      </c>
      <c r="F3" t="s">
        <v>48</v>
      </c>
    </row>
    <row r="4" spans="1:6">
      <c r="A4">
        <v>1280</v>
      </c>
      <c r="B4">
        <v>406</v>
      </c>
      <c r="C4" t="s">
        <v>44</v>
      </c>
      <c r="D4">
        <v>0.12817656293460183</v>
      </c>
      <c r="E4">
        <v>76.445871143913052</v>
      </c>
      <c r="F4" t="s">
        <v>49</v>
      </c>
    </row>
    <row r="5" spans="1:6">
      <c r="A5">
        <v>1360</v>
      </c>
      <c r="B5">
        <v>490</v>
      </c>
      <c r="C5" t="s">
        <v>45</v>
      </c>
      <c r="D5">
        <v>0.96822859022902097</v>
      </c>
      <c r="E5">
        <v>60.392044051013308</v>
      </c>
      <c r="F5" t="s">
        <v>50</v>
      </c>
    </row>
    <row r="6" spans="1:6">
      <c r="A6">
        <v>1480</v>
      </c>
      <c r="B6">
        <v>525</v>
      </c>
      <c r="C6" t="s">
        <v>46</v>
      </c>
      <c r="D6">
        <v>243.79871015064165</v>
      </c>
      <c r="E6">
        <v>8</v>
      </c>
      <c r="F6" t="s">
        <v>51</v>
      </c>
    </row>
    <row r="7" spans="1:6">
      <c r="A7">
        <v>1500</v>
      </c>
      <c r="B7">
        <v>602</v>
      </c>
      <c r="C7" t="s">
        <v>47</v>
      </c>
      <c r="D7">
        <v>889182.40812272369</v>
      </c>
      <c r="E7">
        <v>29177.591877276252</v>
      </c>
      <c r="F7" t="s">
        <v>52</v>
      </c>
    </row>
    <row r="8" spans="1:6">
      <c r="A8">
        <v>1720</v>
      </c>
      <c r="B8">
        <v>651</v>
      </c>
    </row>
    <row r="9" spans="1:6">
      <c r="A9">
        <v>1800</v>
      </c>
      <c r="B9">
        <v>735</v>
      </c>
    </row>
    <row r="10" spans="1:6">
      <c r="A10">
        <v>1890</v>
      </c>
      <c r="B10">
        <v>721</v>
      </c>
    </row>
    <row r="11" spans="1:6">
      <c r="A11">
        <v>2100</v>
      </c>
      <c r="B11">
        <v>840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2"/>
  <sheetViews>
    <sheetView workbookViewId="0">
      <selection activeCell="F19" sqref="F19"/>
    </sheetView>
  </sheetViews>
  <sheetFormatPr defaultRowHeight="14.4"/>
  <sheetData>
    <row r="1" spans="1:11" ht="15" thickBot="1">
      <c r="A1" s="13" t="s">
        <v>53</v>
      </c>
      <c r="B1" s="14">
        <v>10</v>
      </c>
      <c r="C1" s="14">
        <v>6</v>
      </c>
      <c r="D1" s="14">
        <v>8</v>
      </c>
      <c r="E1" s="14">
        <v>9</v>
      </c>
      <c r="F1" s="14">
        <v>12</v>
      </c>
      <c r="G1" s="14">
        <v>11</v>
      </c>
      <c r="H1" s="14">
        <v>9</v>
      </c>
      <c r="I1" s="14">
        <v>10</v>
      </c>
      <c r="J1" s="14">
        <v>12</v>
      </c>
      <c r="K1" s="14">
        <v>7</v>
      </c>
    </row>
    <row r="2" spans="1:11" ht="25.2" thickTop="1" thickBot="1">
      <c r="A2" s="15" t="s">
        <v>54</v>
      </c>
      <c r="B2" s="16">
        <v>60</v>
      </c>
      <c r="C2" s="16">
        <v>72</v>
      </c>
      <c r="D2" s="16">
        <v>70</v>
      </c>
      <c r="E2" s="16">
        <v>56</v>
      </c>
      <c r="F2" s="16">
        <v>55</v>
      </c>
      <c r="G2" s="16">
        <v>57</v>
      </c>
      <c r="H2" s="16">
        <v>57</v>
      </c>
      <c r="I2" s="16">
        <v>53</v>
      </c>
      <c r="J2" s="16">
        <v>54</v>
      </c>
      <c r="K2" s="16">
        <v>70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1"/>
  <sheetViews>
    <sheetView workbookViewId="0">
      <selection activeCell="E14" sqref="E14"/>
    </sheetView>
  </sheetViews>
  <sheetFormatPr defaultRowHeight="14.4"/>
  <cols>
    <col min="2" max="2" width="21.77734375" customWidth="1"/>
    <col min="3" max="3" width="16.33203125" customWidth="1"/>
  </cols>
  <sheetData>
    <row r="1" spans="1:3">
      <c r="A1" s="25" t="s">
        <v>58</v>
      </c>
      <c r="B1" s="25" t="s">
        <v>59</v>
      </c>
      <c r="C1" s="25" t="s">
        <v>60</v>
      </c>
    </row>
    <row r="2" spans="1:3">
      <c r="A2" s="24">
        <v>1</v>
      </c>
      <c r="B2" s="24">
        <v>1200</v>
      </c>
      <c r="C2" s="24">
        <v>23</v>
      </c>
    </row>
    <row r="3" spans="1:3">
      <c r="A3" s="24">
        <v>2</v>
      </c>
      <c r="B3" s="24">
        <v>1400</v>
      </c>
      <c r="C3" s="24">
        <v>30</v>
      </c>
    </row>
    <row r="4" spans="1:3">
      <c r="A4" s="24">
        <v>3</v>
      </c>
      <c r="B4" s="24">
        <v>1100</v>
      </c>
      <c r="C4" s="24">
        <v>18</v>
      </c>
    </row>
    <row r="5" spans="1:3">
      <c r="A5" s="24">
        <v>4</v>
      </c>
      <c r="B5" s="24">
        <v>1000</v>
      </c>
      <c r="C5" s="24">
        <v>12</v>
      </c>
    </row>
    <row r="6" spans="1:3">
      <c r="A6" s="24">
        <v>5</v>
      </c>
      <c r="B6" s="24">
        <v>1300</v>
      </c>
      <c r="C6" s="24">
        <v>22</v>
      </c>
    </row>
    <row r="7" spans="1:3">
      <c r="A7" s="24">
        <v>6</v>
      </c>
      <c r="B7" s="24">
        <v>700</v>
      </c>
      <c r="C7" s="24">
        <v>8</v>
      </c>
    </row>
    <row r="8" spans="1:3">
      <c r="A8" s="24">
        <v>7</v>
      </c>
      <c r="B8" s="24">
        <v>900</v>
      </c>
      <c r="C8" s="24">
        <v>15</v>
      </c>
    </row>
    <row r="9" spans="1:3">
      <c r="A9" s="24">
        <v>8</v>
      </c>
      <c r="B9" s="24">
        <v>1600</v>
      </c>
      <c r="C9" s="24">
        <v>26</v>
      </c>
    </row>
    <row r="10" spans="1:3">
      <c r="A10" s="24">
        <v>9</v>
      </c>
      <c r="B10" s="24">
        <v>2000</v>
      </c>
      <c r="C10" s="24">
        <v>31</v>
      </c>
    </row>
    <row r="11" spans="1:3">
      <c r="A11" s="24">
        <v>10</v>
      </c>
      <c r="B11" s="24">
        <v>1000</v>
      </c>
      <c r="C11" s="24">
        <v>20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9"/>
  <sheetViews>
    <sheetView tabSelected="1" workbookViewId="0">
      <selection activeCell="B14" sqref="B14"/>
    </sheetView>
  </sheetViews>
  <sheetFormatPr defaultRowHeight="14.4"/>
  <cols>
    <col min="2" max="2" width="24.88671875" customWidth="1"/>
    <col min="3" max="3" width="20.77734375" customWidth="1"/>
  </cols>
  <sheetData>
    <row r="1" spans="1:3" ht="33" thickBot="1">
      <c r="A1" s="17" t="s">
        <v>55</v>
      </c>
      <c r="B1" s="17" t="s">
        <v>56</v>
      </c>
      <c r="C1" s="17" t="s">
        <v>57</v>
      </c>
    </row>
    <row r="2" spans="1:3" ht="16.8" thickTop="1">
      <c r="A2" s="18">
        <v>1</v>
      </c>
      <c r="B2" s="21">
        <v>170</v>
      </c>
      <c r="C2" s="21">
        <v>8.1</v>
      </c>
    </row>
    <row r="3" spans="1:3" ht="16.2">
      <c r="A3" s="19">
        <v>2</v>
      </c>
      <c r="B3" s="22">
        <v>220</v>
      </c>
      <c r="C3" s="22">
        <v>12.5</v>
      </c>
    </row>
    <row r="4" spans="1:3" ht="16.2">
      <c r="A4" s="19">
        <v>3</v>
      </c>
      <c r="B4" s="22">
        <v>390</v>
      </c>
      <c r="C4" s="22">
        <v>18</v>
      </c>
    </row>
    <row r="5" spans="1:3" ht="16.2">
      <c r="A5" s="19">
        <v>4</v>
      </c>
      <c r="B5" s="22">
        <v>430</v>
      </c>
      <c r="C5" s="22">
        <v>22</v>
      </c>
    </row>
    <row r="6" spans="1:3" ht="16.2">
      <c r="A6" s="19">
        <v>5</v>
      </c>
      <c r="B6" s="22">
        <v>480</v>
      </c>
      <c r="C6" s="22">
        <v>26.5</v>
      </c>
    </row>
    <row r="7" spans="1:3" ht="16.2">
      <c r="A7" s="19">
        <v>6</v>
      </c>
      <c r="B7" s="22">
        <v>650</v>
      </c>
      <c r="C7" s="22">
        <v>40</v>
      </c>
    </row>
    <row r="8" spans="1:3" ht="16.2">
      <c r="A8" s="19">
        <v>7</v>
      </c>
      <c r="B8" s="22">
        <v>950</v>
      </c>
      <c r="C8" s="22">
        <v>64</v>
      </c>
    </row>
    <row r="9" spans="1:3" ht="16.8" thickBot="1">
      <c r="A9" s="20">
        <v>8</v>
      </c>
      <c r="B9" s="23">
        <v>1000</v>
      </c>
      <c r="C9" s="23">
        <v>69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相关系数的计算与检验（一元）</vt:lpstr>
      <vt:lpstr>相关系数的计算（二元）</vt:lpstr>
      <vt:lpstr>二元回归</vt:lpstr>
      <vt:lpstr>一元回归</vt:lpstr>
      <vt:lpstr>预测forcast新</vt:lpstr>
      <vt:lpstr>TREND</vt:lpstr>
      <vt:lpstr>LINEST</vt:lpstr>
      <vt:lpstr>商品需求量与价格</vt:lpstr>
      <vt:lpstr>超市销售额</vt:lpstr>
      <vt:lpstr>产品销售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Administrator</cp:lastModifiedBy>
  <dcterms:created xsi:type="dcterms:W3CDTF">2020-08-04T08:36:32Z</dcterms:created>
  <dcterms:modified xsi:type="dcterms:W3CDTF">2022-11-22T00:58:25Z</dcterms:modified>
</cp:coreProperties>
</file>